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480" yWindow="60" windowWidth="27855" windowHeight="12660"/>
  </bookViews>
  <sheets>
    <sheet name="결산총괄표" sheetId="1" r:id="rId1"/>
    <sheet name="Sheet2" sheetId="2" r:id="rId2"/>
    <sheet name="Sheet3" sheetId="3" r:id="rId3"/>
  </sheets>
  <calcPr calcId="124519"/>
</workbook>
</file>

<file path=xl/calcChain.xml><?xml version="1.0" encoding="utf-8"?>
<calcChain xmlns="http://schemas.openxmlformats.org/spreadsheetml/2006/main">
  <c r="K30" i="1"/>
  <c r="J30"/>
  <c r="L29"/>
  <c r="L30" s="1"/>
  <c r="L28"/>
  <c r="K28"/>
  <c r="J28"/>
  <c r="L27"/>
  <c r="L26"/>
  <c r="K26"/>
  <c r="J26"/>
  <c r="L25"/>
  <c r="L24"/>
  <c r="K24"/>
  <c r="J24"/>
  <c r="K20"/>
  <c r="L19"/>
  <c r="L18"/>
  <c r="L17"/>
  <c r="L16"/>
  <c r="L15"/>
  <c r="L20" s="1"/>
  <c r="K14"/>
  <c r="J14"/>
  <c r="E14"/>
  <c r="F14" s="1"/>
  <c r="D14"/>
  <c r="L13"/>
  <c r="L14" s="1"/>
  <c r="F13"/>
  <c r="K12"/>
  <c r="F12"/>
  <c r="L11"/>
  <c r="E11"/>
  <c r="D11"/>
  <c r="F11" s="1"/>
  <c r="L10"/>
  <c r="F10"/>
  <c r="L9"/>
  <c r="E9"/>
  <c r="D9"/>
  <c r="F9" s="1"/>
  <c r="L8"/>
  <c r="F8"/>
  <c r="L7"/>
  <c r="L12" s="1"/>
  <c r="F7"/>
  <c r="K6"/>
  <c r="L6" s="1"/>
  <c r="J6"/>
  <c r="E6"/>
  <c r="D6"/>
  <c r="F6" l="1"/>
</calcChain>
</file>

<file path=xl/sharedStrings.xml><?xml version="1.0" encoding="utf-8"?>
<sst xmlns="http://schemas.openxmlformats.org/spreadsheetml/2006/main" count="68" uniqueCount="45">
  <si>
    <t>2013년 사회복지법인 지인 세입 ㆍ 세출 결산 총괄표</t>
    <phoneticPr fontId="3" type="noConversion"/>
  </si>
  <si>
    <t>(단위 : 천원)</t>
    <phoneticPr fontId="3" type="noConversion"/>
  </si>
  <si>
    <t>세   입</t>
    <phoneticPr fontId="3" type="noConversion"/>
  </si>
  <si>
    <t>세   출</t>
    <phoneticPr fontId="3" type="noConversion"/>
  </si>
  <si>
    <t>관</t>
    <phoneticPr fontId="3" type="noConversion"/>
  </si>
  <si>
    <t>항</t>
    <phoneticPr fontId="3" type="noConversion"/>
  </si>
  <si>
    <t>목</t>
    <phoneticPr fontId="3" type="noConversion"/>
  </si>
  <si>
    <t>2013년예산(A)</t>
    <phoneticPr fontId="3" type="noConversion"/>
  </si>
  <si>
    <t>2013년결산(B)</t>
    <phoneticPr fontId="3" type="noConversion"/>
  </si>
  <si>
    <t>증감 (B-A)</t>
    <phoneticPr fontId="3" type="noConversion"/>
  </si>
  <si>
    <t>총   계</t>
    <phoneticPr fontId="3" type="noConversion"/>
  </si>
  <si>
    <t>후원금수입</t>
    <phoneticPr fontId="3" type="noConversion"/>
  </si>
  <si>
    <t>지정후원금</t>
    <phoneticPr fontId="3" type="noConversion"/>
  </si>
  <si>
    <t>사무비</t>
    <phoneticPr fontId="3" type="noConversion"/>
  </si>
  <si>
    <t>인건비</t>
    <phoneticPr fontId="3" type="noConversion"/>
  </si>
  <si>
    <t>급여</t>
    <phoneticPr fontId="3" type="noConversion"/>
  </si>
  <si>
    <t>비지정후원금</t>
    <phoneticPr fontId="3" type="noConversion"/>
  </si>
  <si>
    <t>제수당</t>
    <phoneticPr fontId="3" type="noConversion"/>
  </si>
  <si>
    <t>소계</t>
    <phoneticPr fontId="3" type="noConversion"/>
  </si>
  <si>
    <t>퇴직금및퇴직적립금</t>
    <phoneticPr fontId="3" type="noConversion"/>
  </si>
  <si>
    <t>이월금</t>
    <phoneticPr fontId="3" type="noConversion"/>
  </si>
  <si>
    <t>전년도이월금</t>
    <phoneticPr fontId="3" type="noConversion"/>
  </si>
  <si>
    <t>사회보험부담비용</t>
    <phoneticPr fontId="3" type="noConversion"/>
  </si>
  <si>
    <t>기타후생경비</t>
    <phoneticPr fontId="3" type="noConversion"/>
  </si>
  <si>
    <t>잡수입</t>
    <phoneticPr fontId="3" type="noConversion"/>
  </si>
  <si>
    <t>불용품매각대</t>
    <phoneticPr fontId="3" type="noConversion"/>
  </si>
  <si>
    <t>기타예금이자수입</t>
    <phoneticPr fontId="3" type="noConversion"/>
  </si>
  <si>
    <t>업무추진비</t>
    <phoneticPr fontId="3" type="noConversion"/>
  </si>
  <si>
    <t>회의비</t>
    <phoneticPr fontId="3" type="noConversion"/>
  </si>
  <si>
    <t>운영비</t>
    <phoneticPr fontId="3" type="noConversion"/>
  </si>
  <si>
    <t>여비</t>
    <phoneticPr fontId="3" type="noConversion"/>
  </si>
  <si>
    <t>수용비및수수료</t>
    <phoneticPr fontId="3" type="noConversion"/>
  </si>
  <si>
    <t>공공요금</t>
    <phoneticPr fontId="3" type="noConversion"/>
  </si>
  <si>
    <t>제세공과금</t>
    <phoneticPr fontId="3" type="noConversion"/>
  </si>
  <si>
    <t>기타운영비</t>
    <phoneticPr fontId="3" type="noConversion"/>
  </si>
  <si>
    <t>재산조정비</t>
    <phoneticPr fontId="3" type="noConversion"/>
  </si>
  <si>
    <t>시설비</t>
    <phoneticPr fontId="3" type="noConversion"/>
  </si>
  <si>
    <t>자산취득비</t>
    <phoneticPr fontId="2" type="noConversion"/>
  </si>
  <si>
    <t>시설장비유지비</t>
    <phoneticPr fontId="2" type="noConversion"/>
  </si>
  <si>
    <t>사업비</t>
    <phoneticPr fontId="3" type="noConversion"/>
  </si>
  <si>
    <t>일반사업비</t>
    <phoneticPr fontId="3" type="noConversion"/>
  </si>
  <si>
    <t>하루카페사업비</t>
    <phoneticPr fontId="2" type="noConversion"/>
  </si>
  <si>
    <t>전출금</t>
    <phoneticPr fontId="3" type="noConversion"/>
  </si>
  <si>
    <t>담쟁이주간보호센타</t>
    <phoneticPr fontId="3" type="noConversion"/>
  </si>
  <si>
    <t>예비비</t>
    <phoneticPr fontId="3" type="noConversion"/>
  </si>
</sst>
</file>

<file path=xl/styles.xml><?xml version="1.0" encoding="utf-8"?>
<styleSheet xmlns="http://schemas.openxmlformats.org/spreadsheetml/2006/main">
  <numFmts count="2">
    <numFmt numFmtId="176" formatCode="#,##0_ ;\△#,##0\ "/>
    <numFmt numFmtId="177" formatCode="#,##0_);[Red]\(#,##0\)"/>
  </numFmts>
  <fonts count="11">
    <font>
      <sz val="11"/>
      <color theme="1"/>
      <name val="맑은 고딕"/>
      <family val="2"/>
      <charset val="129"/>
      <scheme val="minor"/>
    </font>
    <font>
      <b/>
      <sz val="16"/>
      <name val="돋움"/>
      <family val="3"/>
      <charset val="129"/>
    </font>
    <font>
      <sz val="8"/>
      <name val="맑은 고딕"/>
      <family val="2"/>
      <charset val="129"/>
      <scheme val="minor"/>
    </font>
    <font>
      <sz val="8"/>
      <name val="돋움"/>
      <family val="3"/>
      <charset val="129"/>
    </font>
    <font>
      <b/>
      <sz val="20"/>
      <name val="돋움"/>
      <family val="3"/>
      <charset val="129"/>
    </font>
    <font>
      <b/>
      <sz val="14"/>
      <name val="돋움"/>
      <family val="3"/>
      <charset val="129"/>
    </font>
    <font>
      <sz val="9"/>
      <name val="돋움"/>
      <family val="3"/>
      <charset val="129"/>
    </font>
    <font>
      <b/>
      <sz val="9"/>
      <name val="돋움체"/>
      <family val="3"/>
      <charset val="129"/>
    </font>
    <font>
      <b/>
      <sz val="8"/>
      <name val="돋움"/>
      <family val="3"/>
      <charset val="129"/>
    </font>
    <font>
      <sz val="9"/>
      <name val="돋움체"/>
      <family val="3"/>
      <charset val="129"/>
    </font>
    <font>
      <sz val="11"/>
      <name val="맑은 고딕"/>
      <family val="2"/>
      <charset val="129"/>
      <scheme val="minor"/>
    </font>
  </fonts>
  <fills count="4">
    <fill>
      <patternFill patternType="none"/>
    </fill>
    <fill>
      <patternFill patternType="gray125"/>
    </fill>
    <fill>
      <patternFill patternType="solid">
        <fgColor rgb="FFD5DEE3"/>
        <bgColor indexed="64"/>
      </patternFill>
    </fill>
    <fill>
      <patternFill patternType="solid">
        <fgColor theme="0"/>
        <bgColor indexed="64"/>
      </patternFill>
    </fill>
  </fills>
  <borders count="33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auto="1"/>
      </left>
      <right/>
      <top style="thin">
        <color auto="1"/>
      </top>
      <bottom style="medium">
        <color indexed="64"/>
      </bottom>
      <diagonal/>
    </border>
    <border>
      <left/>
      <right style="thin">
        <color indexed="64"/>
      </right>
      <top style="thin">
        <color auto="1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auto="1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auto="1"/>
      </top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auto="1"/>
      </right>
      <top style="thin">
        <color auto="1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87">
    <xf numFmtId="0" fontId="0" fillId="0" borderId="0" xfId="0">
      <alignment vertical="center"/>
    </xf>
    <xf numFmtId="0" fontId="1" fillId="0" borderId="0" xfId="0" applyFont="1" applyBorder="1" applyAlignment="1">
      <alignment horizontal="center"/>
    </xf>
    <xf numFmtId="0" fontId="4" fillId="0" borderId="0" xfId="0" applyFont="1" applyBorder="1" applyAlignment="1">
      <alignment horizontal="center"/>
    </xf>
    <xf numFmtId="176" fontId="4" fillId="0" borderId="0" xfId="0" applyNumberFormat="1" applyFont="1" applyBorder="1" applyAlignment="1">
      <alignment horizontal="right"/>
    </xf>
    <xf numFmtId="176" fontId="4" fillId="0" borderId="0" xfId="0" applyNumberFormat="1" applyFont="1" applyBorder="1" applyAlignment="1">
      <alignment horizontal="center"/>
    </xf>
    <xf numFmtId="0" fontId="5" fillId="0" borderId="0" xfId="0" applyFont="1" applyBorder="1" applyAlignment="1">
      <alignment horizontal="left" vertical="center"/>
    </xf>
    <xf numFmtId="176" fontId="5" fillId="0" borderId="0" xfId="0" applyNumberFormat="1" applyFont="1" applyBorder="1" applyAlignment="1">
      <alignment horizontal="right" vertical="center"/>
    </xf>
    <xf numFmtId="176" fontId="5" fillId="0" borderId="0" xfId="0" applyNumberFormat="1" applyFont="1" applyBorder="1" applyAlignment="1">
      <alignment horizontal="left" vertical="center"/>
    </xf>
    <xf numFmtId="176" fontId="6" fillId="0" borderId="0" xfId="0" applyNumberFormat="1" applyFont="1" applyBorder="1" applyAlignment="1">
      <alignment horizontal="right" vertical="center"/>
    </xf>
    <xf numFmtId="0" fontId="7" fillId="0" borderId="1" xfId="0" applyFont="1" applyBorder="1" applyAlignment="1">
      <alignment horizontal="center" vertical="center"/>
    </xf>
    <xf numFmtId="0" fontId="7" fillId="0" borderId="2" xfId="0" applyFont="1" applyBorder="1" applyAlignment="1">
      <alignment horizontal="center" vertical="center"/>
    </xf>
    <xf numFmtId="0" fontId="7" fillId="0" borderId="3" xfId="0" applyFont="1" applyBorder="1" applyAlignment="1">
      <alignment horizontal="center" vertical="center"/>
    </xf>
    <xf numFmtId="0" fontId="7" fillId="0" borderId="4" xfId="0" applyFont="1" applyBorder="1" applyAlignment="1">
      <alignment horizontal="center" vertical="center"/>
    </xf>
    <xf numFmtId="0" fontId="7" fillId="0" borderId="5" xfId="0" applyFont="1" applyBorder="1" applyAlignment="1">
      <alignment horizontal="center" vertical="center"/>
    </xf>
    <xf numFmtId="0" fontId="7" fillId="0" borderId="6" xfId="0" applyFont="1" applyBorder="1" applyAlignment="1">
      <alignment horizontal="center" vertical="center"/>
    </xf>
    <xf numFmtId="0" fontId="0" fillId="0" borderId="7" xfId="0" applyBorder="1">
      <alignment vertical="center"/>
    </xf>
    <xf numFmtId="0" fontId="7" fillId="0" borderId="8" xfId="0" applyFont="1" applyFill="1" applyBorder="1" applyAlignment="1">
      <alignment horizontal="center" vertical="center"/>
    </xf>
    <xf numFmtId="0" fontId="7" fillId="0" borderId="9" xfId="0" applyFont="1" applyFill="1" applyBorder="1" applyAlignment="1">
      <alignment horizontal="center" vertical="center"/>
    </xf>
    <xf numFmtId="176" fontId="8" fillId="0" borderId="9" xfId="0" applyNumberFormat="1" applyFont="1" applyFill="1" applyBorder="1" applyAlignment="1">
      <alignment horizontal="center" vertical="center"/>
    </xf>
    <xf numFmtId="176" fontId="8" fillId="0" borderId="9" xfId="0" applyNumberFormat="1" applyFont="1" applyFill="1" applyBorder="1" applyAlignment="1">
      <alignment horizontal="center" vertical="center" wrapText="1"/>
    </xf>
    <xf numFmtId="176" fontId="8" fillId="0" borderId="10" xfId="0" applyNumberFormat="1" applyFont="1" applyFill="1" applyBorder="1" applyAlignment="1">
      <alignment horizontal="center" vertical="center"/>
    </xf>
    <xf numFmtId="0" fontId="7" fillId="0" borderId="11" xfId="0" applyFont="1" applyFill="1" applyBorder="1" applyAlignment="1">
      <alignment horizontal="center" vertical="center"/>
    </xf>
    <xf numFmtId="176" fontId="8" fillId="0" borderId="12" xfId="0" applyNumberFormat="1" applyFont="1" applyFill="1" applyBorder="1" applyAlignment="1">
      <alignment horizontal="center" vertical="center"/>
    </xf>
    <xf numFmtId="0" fontId="7" fillId="2" borderId="13" xfId="0" applyFont="1" applyFill="1" applyBorder="1" applyAlignment="1">
      <alignment horizontal="center" vertical="center"/>
    </xf>
    <xf numFmtId="0" fontId="7" fillId="2" borderId="14" xfId="0" applyFont="1" applyFill="1" applyBorder="1" applyAlignment="1">
      <alignment horizontal="center" vertical="center"/>
    </xf>
    <xf numFmtId="0" fontId="7" fillId="2" borderId="11" xfId="0" applyFont="1" applyFill="1" applyBorder="1" applyAlignment="1">
      <alignment horizontal="center" vertical="center"/>
    </xf>
    <xf numFmtId="176" fontId="7" fillId="2" borderId="9" xfId="0" applyNumberFormat="1" applyFont="1" applyFill="1" applyBorder="1" applyAlignment="1">
      <alignment horizontal="right" vertical="center"/>
    </xf>
    <xf numFmtId="176" fontId="7" fillId="2" borderId="10" xfId="0" applyNumberFormat="1" applyFont="1" applyFill="1" applyBorder="1" applyAlignment="1">
      <alignment horizontal="right" vertical="center"/>
    </xf>
    <xf numFmtId="0" fontId="7" fillId="2" borderId="9" xfId="0" applyFont="1" applyFill="1" applyBorder="1" applyAlignment="1">
      <alignment horizontal="center" vertical="center"/>
    </xf>
    <xf numFmtId="176" fontId="7" fillId="2" borderId="12" xfId="0" applyNumberFormat="1" applyFont="1" applyFill="1" applyBorder="1" applyAlignment="1">
      <alignment horizontal="right" vertical="center"/>
    </xf>
    <xf numFmtId="0" fontId="9" fillId="0" borderId="15" xfId="0" applyFont="1" applyBorder="1" applyAlignment="1">
      <alignment horizontal="center" vertical="center"/>
    </xf>
    <xf numFmtId="0" fontId="9" fillId="0" borderId="16" xfId="0" applyFont="1" applyBorder="1" applyAlignment="1">
      <alignment horizontal="center" vertical="center"/>
    </xf>
    <xf numFmtId="0" fontId="9" fillId="0" borderId="16" xfId="0" applyFont="1" applyBorder="1" applyAlignment="1">
      <alignment vertical="center"/>
    </xf>
    <xf numFmtId="176" fontId="9" fillId="0" borderId="16" xfId="0" applyNumberFormat="1" applyFont="1" applyBorder="1" applyAlignment="1">
      <alignment vertical="center"/>
    </xf>
    <xf numFmtId="176" fontId="9" fillId="0" borderId="17" xfId="0" applyNumberFormat="1" applyFont="1" applyBorder="1" applyAlignment="1">
      <alignment vertical="center"/>
    </xf>
    <xf numFmtId="177" fontId="9" fillId="0" borderId="11" xfId="0" applyNumberFormat="1" applyFont="1" applyBorder="1" applyAlignment="1">
      <alignment horizontal="center" vertical="center"/>
    </xf>
    <xf numFmtId="177" fontId="9" fillId="0" borderId="9" xfId="0" applyNumberFormat="1" applyFont="1" applyBorder="1" applyAlignment="1">
      <alignment horizontal="center" vertical="center"/>
    </xf>
    <xf numFmtId="0" fontId="9" fillId="0" borderId="9" xfId="0" applyFont="1" applyBorder="1" applyAlignment="1">
      <alignment horizontal="left" vertical="center"/>
    </xf>
    <xf numFmtId="176" fontId="9" fillId="0" borderId="9" xfId="0" applyNumberFormat="1" applyFont="1" applyBorder="1" applyAlignment="1">
      <alignment horizontal="right" vertical="center"/>
    </xf>
    <xf numFmtId="176" fontId="9" fillId="0" borderId="12" xfId="0" applyNumberFormat="1" applyFont="1" applyBorder="1" applyAlignment="1">
      <alignment horizontal="right" vertical="center"/>
    </xf>
    <xf numFmtId="0" fontId="10" fillId="0" borderId="18" xfId="0" applyFont="1" applyBorder="1" applyAlignment="1">
      <alignment horizontal="center" vertical="center"/>
    </xf>
    <xf numFmtId="0" fontId="10" fillId="0" borderId="19" xfId="0" applyFont="1" applyBorder="1" applyAlignment="1">
      <alignment horizontal="center" vertical="center"/>
    </xf>
    <xf numFmtId="176" fontId="9" fillId="0" borderId="10" xfId="0" applyNumberFormat="1" applyFont="1" applyBorder="1" applyAlignment="1">
      <alignment horizontal="right" vertical="center"/>
    </xf>
    <xf numFmtId="0" fontId="10" fillId="0" borderId="20" xfId="0" applyFont="1" applyBorder="1" applyAlignment="1">
      <alignment horizontal="center" vertical="center"/>
    </xf>
    <xf numFmtId="0" fontId="9" fillId="2" borderId="12" xfId="0" applyFont="1" applyFill="1" applyBorder="1" applyAlignment="1">
      <alignment horizontal="center" vertical="center"/>
    </xf>
    <xf numFmtId="0" fontId="9" fillId="2" borderId="11" xfId="0" applyFont="1" applyFill="1" applyBorder="1" applyAlignment="1">
      <alignment horizontal="center" vertical="center"/>
    </xf>
    <xf numFmtId="176" fontId="9" fillId="2" borderId="9" xfId="0" applyNumberFormat="1" applyFont="1" applyFill="1" applyBorder="1" applyAlignment="1">
      <alignment horizontal="right" vertical="center"/>
    </xf>
    <xf numFmtId="176" fontId="9" fillId="2" borderId="10" xfId="0" applyNumberFormat="1" applyFont="1" applyFill="1" applyBorder="1" applyAlignment="1">
      <alignment horizontal="right" vertical="center"/>
    </xf>
    <xf numFmtId="0" fontId="9" fillId="0" borderId="9" xfId="0" applyFont="1" applyBorder="1" applyAlignment="1">
      <alignment horizontal="center" vertical="center"/>
    </xf>
    <xf numFmtId="0" fontId="9" fillId="3" borderId="9" xfId="0" applyFont="1" applyFill="1" applyBorder="1" applyAlignment="1">
      <alignment vertical="center"/>
    </xf>
    <xf numFmtId="176" fontId="9" fillId="3" borderId="9" xfId="0" applyNumberFormat="1" applyFont="1" applyFill="1" applyBorder="1" applyAlignment="1">
      <alignment horizontal="right" vertical="center"/>
    </xf>
    <xf numFmtId="176" fontId="9" fillId="3" borderId="10" xfId="0" applyNumberFormat="1" applyFont="1" applyFill="1" applyBorder="1" applyAlignment="1">
      <alignment horizontal="right" vertical="center"/>
    </xf>
    <xf numFmtId="0" fontId="9" fillId="0" borderId="20" xfId="0" applyFont="1" applyBorder="1" applyAlignment="1">
      <alignment horizontal="center" vertical="center"/>
    </xf>
    <xf numFmtId="176" fontId="9" fillId="2" borderId="12" xfId="0" applyNumberFormat="1" applyFont="1" applyFill="1" applyBorder="1" applyAlignment="1">
      <alignment horizontal="right" vertical="center"/>
    </xf>
    <xf numFmtId="0" fontId="9" fillId="0" borderId="18" xfId="0" applyFont="1" applyBorder="1" applyAlignment="1">
      <alignment horizontal="center" vertical="center"/>
    </xf>
    <xf numFmtId="0" fontId="9" fillId="0" borderId="19" xfId="0" applyFont="1" applyBorder="1" applyAlignment="1">
      <alignment horizontal="center" vertical="center"/>
    </xf>
    <xf numFmtId="0" fontId="9" fillId="0" borderId="9" xfId="0" applyFont="1" applyFill="1" applyBorder="1" applyAlignment="1">
      <alignment horizontal="center" vertical="center"/>
    </xf>
    <xf numFmtId="0" fontId="9" fillId="0" borderId="9" xfId="0" applyFont="1" applyFill="1" applyBorder="1" applyAlignment="1">
      <alignment horizontal="left" vertical="center"/>
    </xf>
    <xf numFmtId="176" fontId="9" fillId="0" borderId="9" xfId="0" applyNumberFormat="1" applyFont="1" applyFill="1" applyBorder="1" applyAlignment="1">
      <alignment horizontal="right" vertical="center"/>
    </xf>
    <xf numFmtId="176" fontId="9" fillId="0" borderId="12" xfId="0" applyNumberFormat="1" applyFont="1" applyFill="1" applyBorder="1" applyAlignment="1">
      <alignment horizontal="right" vertical="center"/>
    </xf>
    <xf numFmtId="0" fontId="0" fillId="0" borderId="21" xfId="0" applyBorder="1" applyAlignment="1">
      <alignment horizontal="center" vertical="center"/>
    </xf>
    <xf numFmtId="0" fontId="9" fillId="2" borderId="22" xfId="0" applyFont="1" applyFill="1" applyBorder="1" applyAlignment="1">
      <alignment horizontal="center" vertical="center"/>
    </xf>
    <xf numFmtId="0" fontId="9" fillId="2" borderId="23" xfId="0" applyFont="1" applyFill="1" applyBorder="1" applyAlignment="1">
      <alignment horizontal="center" vertical="center"/>
    </xf>
    <xf numFmtId="176" fontId="9" fillId="2" borderId="24" xfId="0" applyNumberFormat="1" applyFont="1" applyFill="1" applyBorder="1" applyAlignment="1">
      <alignment horizontal="right" vertical="center"/>
    </xf>
    <xf numFmtId="176" fontId="9" fillId="2" borderId="25" xfId="0" applyNumberFormat="1" applyFont="1" applyFill="1" applyBorder="1" applyAlignment="1">
      <alignment horizontal="right" vertical="center"/>
    </xf>
    <xf numFmtId="0" fontId="9" fillId="0" borderId="26" xfId="0" applyFont="1" applyBorder="1" applyAlignment="1">
      <alignment horizontal="center" vertical="center"/>
    </xf>
    <xf numFmtId="0" fontId="9" fillId="0" borderId="0" xfId="0" applyFont="1" applyBorder="1" applyAlignment="1">
      <alignment horizontal="center" vertical="center"/>
    </xf>
    <xf numFmtId="0" fontId="9" fillId="0" borderId="27" xfId="0" applyFont="1" applyBorder="1" applyAlignment="1">
      <alignment horizontal="center" vertical="center"/>
    </xf>
    <xf numFmtId="176" fontId="9" fillId="0" borderId="0" xfId="0" applyNumberFormat="1" applyFont="1" applyBorder="1" applyAlignment="1">
      <alignment horizontal="center" vertical="center"/>
    </xf>
    <xf numFmtId="176" fontId="0" fillId="0" borderId="7" xfId="0" applyNumberFormat="1" applyBorder="1">
      <alignment vertical="center"/>
    </xf>
    <xf numFmtId="177" fontId="9" fillId="0" borderId="28" xfId="0" applyNumberFormat="1" applyFont="1" applyFill="1" applyBorder="1" applyAlignment="1">
      <alignment horizontal="center" vertical="center"/>
    </xf>
    <xf numFmtId="177" fontId="9" fillId="0" borderId="9" xfId="0" applyNumberFormat="1" applyFont="1" applyFill="1" applyBorder="1" applyAlignment="1">
      <alignment horizontal="left" vertical="center"/>
    </xf>
    <xf numFmtId="177" fontId="9" fillId="0" borderId="29" xfId="0" applyNumberFormat="1" applyFont="1" applyFill="1" applyBorder="1" applyAlignment="1">
      <alignment horizontal="center" vertical="center"/>
    </xf>
    <xf numFmtId="177" fontId="9" fillId="0" borderId="30" xfId="0" applyNumberFormat="1" applyFont="1" applyFill="1" applyBorder="1" applyAlignment="1">
      <alignment horizontal="center" vertical="center"/>
    </xf>
    <xf numFmtId="0" fontId="0" fillId="0" borderId="0" xfId="0" applyBorder="1">
      <alignment vertical="center"/>
    </xf>
    <xf numFmtId="0" fontId="0" fillId="0" borderId="27" xfId="0" applyBorder="1">
      <alignment vertical="center"/>
    </xf>
    <xf numFmtId="177" fontId="9" fillId="0" borderId="31" xfId="0" applyNumberFormat="1" applyFont="1" applyBorder="1" applyAlignment="1">
      <alignment horizontal="center" vertical="center"/>
    </xf>
    <xf numFmtId="177" fontId="9" fillId="0" borderId="9" xfId="0" applyNumberFormat="1" applyFont="1" applyBorder="1" applyAlignment="1">
      <alignment horizontal="center" vertical="center"/>
    </xf>
    <xf numFmtId="0" fontId="9" fillId="0" borderId="16" xfId="0" applyFont="1" applyBorder="1" applyAlignment="1">
      <alignment horizontal="left" vertical="center"/>
    </xf>
    <xf numFmtId="177" fontId="9" fillId="0" borderId="32" xfId="0" applyNumberFormat="1" applyFont="1" applyBorder="1" applyAlignment="1">
      <alignment horizontal="center" vertical="center"/>
    </xf>
    <xf numFmtId="177" fontId="9" fillId="0" borderId="32" xfId="0" applyNumberFormat="1" applyFont="1" applyBorder="1" applyAlignment="1">
      <alignment horizontal="center" vertical="center"/>
    </xf>
    <xf numFmtId="177" fontId="9" fillId="0" borderId="19" xfId="0" applyNumberFormat="1" applyFont="1" applyFill="1" applyBorder="1" applyAlignment="1">
      <alignment horizontal="center" vertical="center"/>
    </xf>
    <xf numFmtId="177" fontId="9" fillId="0" borderId="19" xfId="0" applyNumberFormat="1" applyFont="1" applyFill="1" applyBorder="1" applyAlignment="1">
      <alignment horizontal="left" vertical="center"/>
    </xf>
    <xf numFmtId="176" fontId="9" fillId="0" borderId="19" xfId="0" applyNumberFormat="1" applyFont="1" applyFill="1" applyBorder="1" applyAlignment="1">
      <alignment horizontal="right" vertical="center"/>
    </xf>
    <xf numFmtId="176" fontId="9" fillId="0" borderId="30" xfId="0" applyNumberFormat="1" applyFont="1" applyFill="1" applyBorder="1" applyAlignment="1">
      <alignment horizontal="right" vertical="center"/>
    </xf>
    <xf numFmtId="177" fontId="9" fillId="0" borderId="9" xfId="0" applyNumberFormat="1" applyFont="1" applyFill="1" applyBorder="1" applyAlignment="1">
      <alignment horizontal="center" vertical="center"/>
    </xf>
    <xf numFmtId="177" fontId="9" fillId="0" borderId="23" xfId="0" applyNumberFormat="1" applyFont="1" applyBorder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M31"/>
  <sheetViews>
    <sheetView tabSelected="1" workbookViewId="0">
      <selection activeCell="N26" sqref="N26"/>
    </sheetView>
  </sheetViews>
  <sheetFormatPr defaultRowHeight="16.5"/>
  <cols>
    <col min="1" max="1" width="9.25" customWidth="1"/>
    <col min="2" max="2" width="10.5" bestFit="1" customWidth="1"/>
    <col min="3" max="3" width="13.625" customWidth="1"/>
    <col min="4" max="4" width="12.125" bestFit="1" customWidth="1"/>
    <col min="5" max="5" width="11.25" bestFit="1" customWidth="1"/>
    <col min="6" max="6" width="10.125" bestFit="1" customWidth="1"/>
    <col min="7" max="8" width="10.5" bestFit="1" customWidth="1"/>
    <col min="9" max="9" width="15" customWidth="1"/>
    <col min="10" max="10" width="12.125" bestFit="1" customWidth="1"/>
    <col min="11" max="11" width="11.25" bestFit="1" customWidth="1"/>
    <col min="12" max="12" width="10.5" bestFit="1" customWidth="1"/>
  </cols>
  <sheetData>
    <row r="1" spans="1:13" ht="20.25">
      <c r="A1" s="1" t="s">
        <v>0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</row>
    <row r="2" spans="1:13" ht="25.5">
      <c r="A2" s="2"/>
      <c r="B2" s="2"/>
      <c r="C2" s="2"/>
      <c r="D2" s="3"/>
      <c r="E2" s="3"/>
      <c r="F2" s="3"/>
      <c r="G2" s="2"/>
      <c r="H2" s="2"/>
      <c r="I2" s="2"/>
      <c r="J2" s="3"/>
      <c r="K2" s="4"/>
      <c r="L2" s="3"/>
    </row>
    <row r="3" spans="1:13" ht="19.5" thickBot="1">
      <c r="A3" s="5"/>
      <c r="B3" s="5"/>
      <c r="C3" s="5"/>
      <c r="D3" s="6"/>
      <c r="E3" s="6"/>
      <c r="F3" s="6"/>
      <c r="G3" s="5"/>
      <c r="H3" s="5"/>
      <c r="I3" s="5"/>
      <c r="J3" s="6"/>
      <c r="K3" s="7"/>
      <c r="L3" s="8" t="s">
        <v>1</v>
      </c>
    </row>
    <row r="4" spans="1:13">
      <c r="A4" s="9" t="s">
        <v>2</v>
      </c>
      <c r="B4" s="10"/>
      <c r="C4" s="10"/>
      <c r="D4" s="10"/>
      <c r="E4" s="10"/>
      <c r="F4" s="11"/>
      <c r="G4" s="12" t="s">
        <v>3</v>
      </c>
      <c r="H4" s="13"/>
      <c r="I4" s="13"/>
      <c r="J4" s="13"/>
      <c r="K4" s="13"/>
      <c r="L4" s="14"/>
      <c r="M4" s="15"/>
    </row>
    <row r="5" spans="1:13">
      <c r="A5" s="16" t="s">
        <v>4</v>
      </c>
      <c r="B5" s="17" t="s">
        <v>5</v>
      </c>
      <c r="C5" s="17" t="s">
        <v>6</v>
      </c>
      <c r="D5" s="18" t="s">
        <v>7</v>
      </c>
      <c r="E5" s="19" t="s">
        <v>8</v>
      </c>
      <c r="F5" s="20" t="s">
        <v>9</v>
      </c>
      <c r="G5" s="21" t="s">
        <v>4</v>
      </c>
      <c r="H5" s="17" t="s">
        <v>5</v>
      </c>
      <c r="I5" s="17" t="s">
        <v>6</v>
      </c>
      <c r="J5" s="18" t="s">
        <v>7</v>
      </c>
      <c r="K5" s="19" t="s">
        <v>8</v>
      </c>
      <c r="L5" s="22" t="s">
        <v>9</v>
      </c>
      <c r="M5" s="15"/>
    </row>
    <row r="6" spans="1:13">
      <c r="A6" s="23" t="s">
        <v>10</v>
      </c>
      <c r="B6" s="24"/>
      <c r="C6" s="25"/>
      <c r="D6" s="26">
        <f>SUM(D9,D11,D14)</f>
        <v>126815</v>
      </c>
      <c r="E6" s="26">
        <f>SUM(E9,E11,E14)</f>
        <v>142215</v>
      </c>
      <c r="F6" s="27">
        <f>SUM(F9,F11,F14)</f>
        <v>15400</v>
      </c>
      <c r="G6" s="25" t="s">
        <v>10</v>
      </c>
      <c r="H6" s="28"/>
      <c r="I6" s="28"/>
      <c r="J6" s="26">
        <f>SUM(J12,J14,J20,J24,J26,J28,J30)</f>
        <v>126815</v>
      </c>
      <c r="K6" s="26">
        <f>SUM(K12,K14,K20,K24,K26,K28,K30)</f>
        <v>142215</v>
      </c>
      <c r="L6" s="29">
        <f>K6-J6</f>
        <v>15400</v>
      </c>
      <c r="M6" s="15"/>
    </row>
    <row r="7" spans="1:13">
      <c r="A7" s="30" t="s">
        <v>11</v>
      </c>
      <c r="B7" s="31" t="s">
        <v>11</v>
      </c>
      <c r="C7" s="32" t="s">
        <v>12</v>
      </c>
      <c r="D7" s="33">
        <v>0</v>
      </c>
      <c r="E7" s="33">
        <v>0</v>
      </c>
      <c r="F7" s="34">
        <f t="shared" ref="F7:F14" si="0">E7-D7</f>
        <v>0</v>
      </c>
      <c r="G7" s="35" t="s">
        <v>13</v>
      </c>
      <c r="H7" s="36" t="s">
        <v>14</v>
      </c>
      <c r="I7" s="37" t="s">
        <v>15</v>
      </c>
      <c r="J7" s="38">
        <v>56052</v>
      </c>
      <c r="K7" s="38">
        <v>9679</v>
      </c>
      <c r="L7" s="39">
        <f>K7-J7</f>
        <v>-46373</v>
      </c>
      <c r="M7" s="15"/>
    </row>
    <row r="8" spans="1:13">
      <c r="A8" s="40"/>
      <c r="B8" s="41"/>
      <c r="C8" s="37" t="s">
        <v>16</v>
      </c>
      <c r="D8" s="38">
        <v>44807</v>
      </c>
      <c r="E8" s="38">
        <v>57526</v>
      </c>
      <c r="F8" s="42">
        <f t="shared" si="0"/>
        <v>12719</v>
      </c>
      <c r="G8" s="35"/>
      <c r="H8" s="36"/>
      <c r="I8" s="37" t="s">
        <v>17</v>
      </c>
      <c r="J8" s="38">
        <v>1800</v>
      </c>
      <c r="K8" s="38">
        <v>1550</v>
      </c>
      <c r="L8" s="39">
        <f t="shared" ref="L8:L11" si="1">K8-J8</f>
        <v>-250</v>
      </c>
      <c r="M8" s="15"/>
    </row>
    <row r="9" spans="1:13">
      <c r="A9" s="43"/>
      <c r="B9" s="44" t="s">
        <v>18</v>
      </c>
      <c r="C9" s="45"/>
      <c r="D9" s="46">
        <f>SUM(D7:D8)</f>
        <v>44807</v>
      </c>
      <c r="E9" s="46">
        <f>SUM(E7:E8)</f>
        <v>57526</v>
      </c>
      <c r="F9" s="47">
        <f t="shared" si="0"/>
        <v>12719</v>
      </c>
      <c r="G9" s="35"/>
      <c r="H9" s="36"/>
      <c r="I9" s="37" t="s">
        <v>19</v>
      </c>
      <c r="J9" s="38">
        <v>6021</v>
      </c>
      <c r="K9" s="38">
        <v>0</v>
      </c>
      <c r="L9" s="39">
        <f t="shared" si="1"/>
        <v>-6021</v>
      </c>
      <c r="M9" s="15"/>
    </row>
    <row r="10" spans="1:13">
      <c r="A10" s="30" t="s">
        <v>20</v>
      </c>
      <c r="B10" s="48" t="s">
        <v>20</v>
      </c>
      <c r="C10" s="49" t="s">
        <v>21</v>
      </c>
      <c r="D10" s="50">
        <v>81908</v>
      </c>
      <c r="E10" s="50">
        <v>81908</v>
      </c>
      <c r="F10" s="51">
        <f t="shared" si="0"/>
        <v>0</v>
      </c>
      <c r="G10" s="35"/>
      <c r="H10" s="36"/>
      <c r="I10" s="37" t="s">
        <v>22</v>
      </c>
      <c r="J10" s="38">
        <v>6749</v>
      </c>
      <c r="K10" s="38">
        <v>8654</v>
      </c>
      <c r="L10" s="39">
        <f t="shared" si="1"/>
        <v>1905</v>
      </c>
      <c r="M10" s="15"/>
    </row>
    <row r="11" spans="1:13">
      <c r="A11" s="52"/>
      <c r="B11" s="44" t="s">
        <v>18</v>
      </c>
      <c r="C11" s="45"/>
      <c r="D11" s="46">
        <f>SUM(D10)</f>
        <v>81908</v>
      </c>
      <c r="E11" s="46">
        <f>SUM(E10)</f>
        <v>81908</v>
      </c>
      <c r="F11" s="47">
        <f t="shared" si="0"/>
        <v>0</v>
      </c>
      <c r="G11" s="35"/>
      <c r="H11" s="36"/>
      <c r="I11" s="37" t="s">
        <v>23</v>
      </c>
      <c r="J11" s="38"/>
      <c r="K11" s="38">
        <v>0</v>
      </c>
      <c r="L11" s="39">
        <f t="shared" si="1"/>
        <v>0</v>
      </c>
      <c r="M11" s="15"/>
    </row>
    <row r="12" spans="1:13">
      <c r="A12" s="30" t="s">
        <v>24</v>
      </c>
      <c r="B12" s="31" t="s">
        <v>24</v>
      </c>
      <c r="C12" s="49" t="s">
        <v>25</v>
      </c>
      <c r="D12" s="50">
        <v>0</v>
      </c>
      <c r="E12" s="50">
        <v>2600</v>
      </c>
      <c r="F12" s="51">
        <f t="shared" si="0"/>
        <v>2600</v>
      </c>
      <c r="G12" s="35"/>
      <c r="H12" s="44" t="s">
        <v>18</v>
      </c>
      <c r="I12" s="45"/>
      <c r="J12" s="46">
        <v>70622</v>
      </c>
      <c r="K12" s="46">
        <f>SUM(K7:K11)</f>
        <v>19883</v>
      </c>
      <c r="L12" s="53">
        <f>SUM(L7:L11)</f>
        <v>-50739</v>
      </c>
      <c r="M12" s="15"/>
    </row>
    <row r="13" spans="1:13">
      <c r="A13" s="54"/>
      <c r="B13" s="55"/>
      <c r="C13" s="49" t="s">
        <v>26</v>
      </c>
      <c r="D13" s="50">
        <v>100</v>
      </c>
      <c r="E13" s="50">
        <v>181</v>
      </c>
      <c r="F13" s="51">
        <f>E13-D13</f>
        <v>81</v>
      </c>
      <c r="G13" s="35"/>
      <c r="H13" s="56" t="s">
        <v>27</v>
      </c>
      <c r="I13" s="57" t="s">
        <v>28</v>
      </c>
      <c r="J13" s="58">
        <v>1000</v>
      </c>
      <c r="K13" s="58">
        <v>500</v>
      </c>
      <c r="L13" s="59">
        <f>K13-J13</f>
        <v>-500</v>
      </c>
      <c r="M13" s="15"/>
    </row>
    <row r="14" spans="1:13" ht="17.25" thickBot="1">
      <c r="A14" s="60"/>
      <c r="B14" s="61" t="s">
        <v>18</v>
      </c>
      <c r="C14" s="62"/>
      <c r="D14" s="63">
        <f>SUM(D13:D13)</f>
        <v>100</v>
      </c>
      <c r="E14" s="63">
        <f>SUM(E12:E13)</f>
        <v>2781</v>
      </c>
      <c r="F14" s="64">
        <f t="shared" si="0"/>
        <v>2681</v>
      </c>
      <c r="G14" s="35"/>
      <c r="H14" s="44" t="s">
        <v>18</v>
      </c>
      <c r="I14" s="45"/>
      <c r="J14" s="46">
        <f>J13</f>
        <v>1000</v>
      </c>
      <c r="K14" s="46">
        <f>K13</f>
        <v>500</v>
      </c>
      <c r="L14" s="53">
        <f>L13</f>
        <v>-500</v>
      </c>
      <c r="M14" s="15"/>
    </row>
    <row r="15" spans="1:13">
      <c r="A15" s="65"/>
      <c r="B15" s="66"/>
      <c r="C15" s="66"/>
      <c r="D15" s="66"/>
      <c r="E15" s="66"/>
      <c r="F15" s="67"/>
      <c r="G15" s="35"/>
      <c r="H15" s="36" t="s">
        <v>29</v>
      </c>
      <c r="I15" s="37" t="s">
        <v>30</v>
      </c>
      <c r="J15" s="38"/>
      <c r="K15" s="38">
        <v>0</v>
      </c>
      <c r="L15" s="39">
        <f>K15-J15</f>
        <v>0</v>
      </c>
      <c r="M15" s="15"/>
    </row>
    <row r="16" spans="1:13">
      <c r="A16" s="66"/>
      <c r="B16" s="66"/>
      <c r="C16" s="66"/>
      <c r="D16" s="66"/>
      <c r="E16" s="66"/>
      <c r="F16" s="67"/>
      <c r="G16" s="35"/>
      <c r="H16" s="36"/>
      <c r="I16" s="37" t="s">
        <v>31</v>
      </c>
      <c r="J16" s="38">
        <v>1800</v>
      </c>
      <c r="K16" s="38">
        <v>295</v>
      </c>
      <c r="L16" s="39">
        <f>K16-J16</f>
        <v>-1505</v>
      </c>
      <c r="M16" s="15"/>
    </row>
    <row r="17" spans="1:13">
      <c r="A17" s="66"/>
      <c r="B17" s="66"/>
      <c r="C17" s="66"/>
      <c r="D17" s="68"/>
      <c r="E17" s="66"/>
      <c r="F17" s="67"/>
      <c r="G17" s="35"/>
      <c r="H17" s="36"/>
      <c r="I17" s="37" t="s">
        <v>32</v>
      </c>
      <c r="J17" s="38">
        <v>2880</v>
      </c>
      <c r="K17" s="38">
        <v>2362</v>
      </c>
      <c r="L17" s="39">
        <f>K17-J17</f>
        <v>-518</v>
      </c>
      <c r="M17" s="15"/>
    </row>
    <row r="18" spans="1:13">
      <c r="A18" s="66"/>
      <c r="B18" s="66"/>
      <c r="C18" s="66"/>
      <c r="D18" s="66"/>
      <c r="E18" s="66"/>
      <c r="F18" s="67"/>
      <c r="G18" s="35"/>
      <c r="H18" s="36"/>
      <c r="I18" s="37" t="s">
        <v>33</v>
      </c>
      <c r="J18" s="38">
        <v>1910</v>
      </c>
      <c r="K18" s="38">
        <v>1110</v>
      </c>
      <c r="L18" s="39">
        <f>K18-J18</f>
        <v>-800</v>
      </c>
      <c r="M18" s="15"/>
    </row>
    <row r="19" spans="1:13">
      <c r="A19" s="66"/>
      <c r="B19" s="66"/>
      <c r="C19" s="68"/>
      <c r="D19" s="68"/>
      <c r="E19" s="66"/>
      <c r="F19" s="67"/>
      <c r="G19" s="35"/>
      <c r="H19" s="36"/>
      <c r="I19" s="37" t="s">
        <v>34</v>
      </c>
      <c r="J19" s="38">
        <v>4200</v>
      </c>
      <c r="K19" s="38">
        <v>1511</v>
      </c>
      <c r="L19" s="39">
        <f>K19-J19</f>
        <v>-2689</v>
      </c>
      <c r="M19" s="15"/>
    </row>
    <row r="20" spans="1:13">
      <c r="A20" s="66"/>
      <c r="B20" s="66"/>
      <c r="C20" s="66"/>
      <c r="D20" s="68"/>
      <c r="E20" s="66"/>
      <c r="F20" s="67"/>
      <c r="G20" s="35"/>
      <c r="H20" s="44" t="s">
        <v>18</v>
      </c>
      <c r="I20" s="45"/>
      <c r="J20" s="46">
        <v>10790</v>
      </c>
      <c r="K20" s="46">
        <f>SUM(K15:K19)</f>
        <v>5278</v>
      </c>
      <c r="L20" s="53">
        <f>SUM(L15:L19)</f>
        <v>-5512</v>
      </c>
      <c r="M20" s="69"/>
    </row>
    <row r="21" spans="1:13">
      <c r="A21" s="66"/>
      <c r="B21" s="66"/>
      <c r="C21" s="66"/>
      <c r="D21" s="66"/>
      <c r="E21" s="66"/>
      <c r="F21" s="67"/>
      <c r="G21" s="35" t="s">
        <v>35</v>
      </c>
      <c r="H21" s="70" t="s">
        <v>36</v>
      </c>
      <c r="I21" s="71" t="s">
        <v>36</v>
      </c>
      <c r="J21" s="58">
        <v>0</v>
      </c>
      <c r="K21" s="58">
        <v>0</v>
      </c>
      <c r="L21" s="59">
        <v>0</v>
      </c>
      <c r="M21" s="15"/>
    </row>
    <row r="22" spans="1:13">
      <c r="A22" s="66"/>
      <c r="B22" s="66"/>
      <c r="C22" s="66"/>
      <c r="D22" s="66"/>
      <c r="E22" s="66"/>
      <c r="F22" s="67"/>
      <c r="G22" s="35"/>
      <c r="H22" s="72"/>
      <c r="I22" s="71" t="s">
        <v>37</v>
      </c>
      <c r="J22" s="58">
        <v>0</v>
      </c>
      <c r="K22" s="58">
        <v>0</v>
      </c>
      <c r="L22" s="59">
        <v>0</v>
      </c>
      <c r="M22" s="15"/>
    </row>
    <row r="23" spans="1:13">
      <c r="A23" s="66"/>
      <c r="B23" s="66"/>
      <c r="C23" s="66"/>
      <c r="D23" s="66"/>
      <c r="E23" s="66"/>
      <c r="F23" s="67"/>
      <c r="G23" s="35"/>
      <c r="H23" s="73"/>
      <c r="I23" s="71" t="s">
        <v>38</v>
      </c>
      <c r="J23" s="58">
        <v>0</v>
      </c>
      <c r="K23" s="58">
        <v>0</v>
      </c>
      <c r="L23" s="59">
        <v>0</v>
      </c>
      <c r="M23" s="15"/>
    </row>
    <row r="24" spans="1:13">
      <c r="A24" s="66"/>
      <c r="B24" s="66"/>
      <c r="C24" s="66"/>
      <c r="D24" s="68"/>
      <c r="E24" s="66"/>
      <c r="F24" s="67"/>
      <c r="G24" s="35"/>
      <c r="H24" s="44" t="s">
        <v>18</v>
      </c>
      <c r="I24" s="45"/>
      <c r="J24" s="46">
        <f>SUM(J21)</f>
        <v>0</v>
      </c>
      <c r="K24" s="46">
        <f>SUM(K21)</f>
        <v>0</v>
      </c>
      <c r="L24" s="53">
        <f>SUM(L21)</f>
        <v>0</v>
      </c>
      <c r="M24" s="15"/>
    </row>
    <row r="25" spans="1:13">
      <c r="A25" s="74"/>
      <c r="F25" s="75"/>
      <c r="G25" s="76" t="s">
        <v>39</v>
      </c>
      <c r="H25" s="77" t="s">
        <v>40</v>
      </c>
      <c r="I25" s="78" t="s">
        <v>41</v>
      </c>
      <c r="J25" s="38">
        <v>6500</v>
      </c>
      <c r="K25" s="38">
        <v>6758</v>
      </c>
      <c r="L25" s="39">
        <f>K25-J25</f>
        <v>258</v>
      </c>
      <c r="M25" s="15"/>
    </row>
    <row r="26" spans="1:13">
      <c r="A26" s="74"/>
      <c r="F26" s="75"/>
      <c r="G26" s="79"/>
      <c r="H26" s="44" t="s">
        <v>18</v>
      </c>
      <c r="I26" s="45"/>
      <c r="J26" s="46">
        <f>SUM(J25:J25)</f>
        <v>6500</v>
      </c>
      <c r="K26" s="46">
        <f>SUM(K25:K25)</f>
        <v>6758</v>
      </c>
      <c r="L26" s="53">
        <f>SUM(L25:L25)</f>
        <v>258</v>
      </c>
      <c r="M26" s="15"/>
    </row>
    <row r="27" spans="1:13">
      <c r="A27" s="74"/>
      <c r="F27" s="75"/>
      <c r="G27" s="80" t="s">
        <v>42</v>
      </c>
      <c r="H27" s="81" t="s">
        <v>42</v>
      </c>
      <c r="I27" s="82" t="s">
        <v>43</v>
      </c>
      <c r="J27" s="83">
        <v>7903</v>
      </c>
      <c r="K27" s="83">
        <v>59121</v>
      </c>
      <c r="L27" s="84">
        <f>K27-J27</f>
        <v>51218</v>
      </c>
      <c r="M27" s="15"/>
    </row>
    <row r="28" spans="1:13">
      <c r="A28" s="74"/>
      <c r="F28" s="75"/>
      <c r="G28" s="35"/>
      <c r="H28" s="44" t="s">
        <v>18</v>
      </c>
      <c r="I28" s="45"/>
      <c r="J28" s="46">
        <f>SUM(J27)</f>
        <v>7903</v>
      </c>
      <c r="K28" s="46">
        <f>SUM(K27)</f>
        <v>59121</v>
      </c>
      <c r="L28" s="53">
        <f>SUM(L27)</f>
        <v>51218</v>
      </c>
      <c r="M28" s="15"/>
    </row>
    <row r="29" spans="1:13">
      <c r="A29" s="74"/>
      <c r="F29" s="75"/>
      <c r="G29" s="35" t="s">
        <v>44</v>
      </c>
      <c r="H29" s="85" t="s">
        <v>44</v>
      </c>
      <c r="I29" s="71" t="s">
        <v>44</v>
      </c>
      <c r="J29" s="58">
        <v>30000</v>
      </c>
      <c r="K29" s="58">
        <v>50675</v>
      </c>
      <c r="L29" s="59">
        <f>K29-J29</f>
        <v>20675</v>
      </c>
      <c r="M29" s="15"/>
    </row>
    <row r="30" spans="1:13" ht="17.25" thickBot="1">
      <c r="A30" s="74"/>
      <c r="F30" s="75"/>
      <c r="G30" s="86"/>
      <c r="H30" s="61" t="s">
        <v>18</v>
      </c>
      <c r="I30" s="62"/>
      <c r="J30" s="63">
        <f>SUM(J29)</f>
        <v>30000</v>
      </c>
      <c r="K30" s="63">
        <f>SUM(K29)</f>
        <v>50675</v>
      </c>
      <c r="L30" s="64">
        <f>SUM(L29)</f>
        <v>20675</v>
      </c>
    </row>
    <row r="31" spans="1:13">
      <c r="A31" s="74"/>
    </row>
  </sheetData>
  <mergeCells count="17">
    <mergeCell ref="G29:G30"/>
    <mergeCell ref="A12:A14"/>
    <mergeCell ref="B12:B13"/>
    <mergeCell ref="H15:H19"/>
    <mergeCell ref="G21:G24"/>
    <mergeCell ref="H21:H23"/>
    <mergeCell ref="G27:G28"/>
    <mergeCell ref="A1:L1"/>
    <mergeCell ref="A4:F4"/>
    <mergeCell ref="G4:L4"/>
    <mergeCell ref="A6:C6"/>
    <mergeCell ref="G6:I6"/>
    <mergeCell ref="A7:A9"/>
    <mergeCell ref="B7:B8"/>
    <mergeCell ref="G7:G20"/>
    <mergeCell ref="H7:H11"/>
    <mergeCell ref="A10:A11"/>
  </mergeCells>
  <phoneticPr fontId="2" type="noConversion"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6.5"/>
  <sheetData/>
  <phoneticPr fontId="2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6.5"/>
  <sheetData/>
  <phoneticPr fontId="2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3</vt:i4>
      </vt:variant>
    </vt:vector>
  </HeadingPairs>
  <TitlesOfParts>
    <vt:vector size="3" baseType="lpstr">
      <vt:lpstr>결산총괄표</vt:lpstr>
      <vt:lpstr>Sheet2</vt:lpstr>
      <vt:lpstr>Sheet3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2014-04-08T04:42:15Z</dcterms:created>
  <dcterms:modified xsi:type="dcterms:W3CDTF">2014-04-08T04:43:19Z</dcterms:modified>
</cp:coreProperties>
</file>